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/>
  <mc:AlternateContent xmlns:mc="http://schemas.openxmlformats.org/markup-compatibility/2006">
    <mc:Choice Requires="x15">
      <x15ac:absPath xmlns:x15ac="http://schemas.microsoft.com/office/spreadsheetml/2010/11/ac" url="Y:\GESTAO_FINANCEIRA\Convenios\Repasses ao Terceiro Setor\2_LAFI\2025\01_Janeiro\"/>
    </mc:Choice>
  </mc:AlternateContent>
  <xr:revisionPtr revIDLastSave="0" documentId="13_ncr:1_{C0186FBD-91C4-48BA-847F-451B55CBB56B}" xr6:coauthVersionLast="36" xr6:coauthVersionMax="36" xr10:uidLastSave="{00000000-0000-0000-0000-000000000000}"/>
  <bookViews>
    <workbookView xWindow="0" yWindow="0" windowWidth="12120" windowHeight="7980" xr2:uid="{00000000-000D-0000-FFFF-FFFF00000000}"/>
  </bookViews>
  <sheets>
    <sheet name="Municipal" sheetId="1" r:id="rId1"/>
  </sheets>
  <definedNames>
    <definedName name="_xlnm.Print_Area" localSheetId="0">Municipal!$A$1:$M$60</definedName>
    <definedName name="_xlnm.Print_Titles" localSheetId="0">Municipal!$9:$10</definedName>
  </definedNames>
  <calcPr calcId="191029"/>
</workbook>
</file>

<file path=xl/calcChain.xml><?xml version="1.0" encoding="utf-8"?>
<calcChain xmlns="http://schemas.openxmlformats.org/spreadsheetml/2006/main">
  <c r="M44" i="1" l="1"/>
  <c r="M34" i="1" l="1"/>
  <c r="M46" i="1"/>
  <c r="M36" i="1"/>
  <c r="M35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43" i="1" l="1"/>
  <c r="M47" i="1" l="1"/>
  <c r="M49" i="1" s="1"/>
  <c r="M11" i="1" l="1"/>
  <c r="M55" i="1" l="1"/>
  <c r="M57" i="1" s="1"/>
  <c r="N39" i="1" l="1"/>
</calcChain>
</file>

<file path=xl/sharedStrings.xml><?xml version="1.0" encoding="utf-8"?>
<sst xmlns="http://schemas.openxmlformats.org/spreadsheetml/2006/main" count="172" uniqueCount="87">
  <si>
    <t>Vínculo Financeiro</t>
  </si>
  <si>
    <t>LANÇAMENTO</t>
  </si>
  <si>
    <t>DOCUMENTO Nº DOC.</t>
  </si>
  <si>
    <t>OFX Nº EXTRATO</t>
  </si>
  <si>
    <t>FORNECEDOR</t>
  </si>
  <si>
    <t>DESPESA RECEITA</t>
  </si>
  <si>
    <t>EMISSÃO</t>
  </si>
  <si>
    <t>PAGTO DEPÓSITO</t>
  </si>
  <si>
    <t>VALOR BRUTO</t>
  </si>
  <si>
    <t>JUROS MULTA</t>
  </si>
  <si>
    <t>DESCONTO</t>
  </si>
  <si>
    <t>LÍQUIDO</t>
  </si>
  <si>
    <t>Relatório Prestação de Contas</t>
  </si>
  <si>
    <t>Débito eletrônico (D)</t>
  </si>
  <si>
    <t>Saldo Inicial do Período R$</t>
  </si>
  <si>
    <t xml:space="preserve">( 1 ) Saldo Anterior Repasses R$ </t>
  </si>
  <si>
    <t>( 2 ) Valores Repassados R$</t>
  </si>
  <si>
    <t>( 03 ) Rendimentos de Aplicação R$</t>
  </si>
  <si>
    <t>( 04 ) Contrapartida R$</t>
  </si>
  <si>
    <t>( = ) Saldo de Créditos Vinculados (1+2+3+4)R$</t>
  </si>
  <si>
    <t>( A ) Pagamentos ( Bruto ) com Repasses R$</t>
  </si>
  <si>
    <t>( B ) Juros pagos com repasses R$</t>
  </si>
  <si>
    <t xml:space="preserve">( C ) Descontos e Retenções ( Repasses ) R$ </t>
  </si>
  <si>
    <t>( - ) Pagamentos ( Líquido ) com Repasses ( A+B-C) R$</t>
  </si>
  <si>
    <t>( - ) Valores Devolvidos R$</t>
  </si>
  <si>
    <t>( = ) Saldo Recursos Vinculados ( D ) R$</t>
  </si>
  <si>
    <t>(5) Saldo Anterior a Devolver na Conta do Repasse (se negativo) ou Saldo de Recursos Próprios da OSC (se positivo) R</t>
  </si>
  <si>
    <t>(6) Depósitos, Devoluções de Saques não Utilizados / Compensações na Conta do Repasse R$</t>
  </si>
  <si>
    <t>(=) Subtotal de Depósitos, Devoluções, Ressarcimentos/Compensações na Conta do Repasse (5+6) R$</t>
  </si>
  <si>
    <t>(=) Saldo Final a Devolver na Conta do Repasse (se negativo) ou Saldo de Recursos Próprios da OSC (se positivo) (E) R$</t>
  </si>
  <si>
    <t>(-) Pagamentos com Recursos Próprios e Compensações na Conta do Repasse R$</t>
  </si>
  <si>
    <t>Saldo de Contas à Pagar</t>
  </si>
  <si>
    <t>Saldo Final no Período (D+E)</t>
  </si>
  <si>
    <t>Total pago com Recursos Próprios não depositado</t>
  </si>
  <si>
    <t>Pagto RP depositado (D)</t>
  </si>
  <si>
    <t>Depósito de Transferência               ( C )</t>
  </si>
  <si>
    <t>Caixa Economica Federal CNPJ 00.360.305/3334-21</t>
  </si>
  <si>
    <t xml:space="preserve">Extrato tarifa </t>
  </si>
  <si>
    <t xml:space="preserve">Entidade: Lar do Anciao Feliz de Ilhabela </t>
  </si>
  <si>
    <t>Prefeitura Municipal da Estancia  Balnearia de Ilhabela CNPJ 46.482.865/0001-32</t>
  </si>
  <si>
    <t xml:space="preserve">Repasse </t>
  </si>
  <si>
    <t>Neuza de Freitas Oliveira Jesus CPF 054.006.018-63</t>
  </si>
  <si>
    <t>Supermercado Ilha da Princesa  CNPJ 50.319.870/0001-74</t>
  </si>
  <si>
    <t xml:space="preserve">Auxiliar adm </t>
  </si>
  <si>
    <t xml:space="preserve"> </t>
  </si>
  <si>
    <t>Vale Alimentação/Refeição (empregados)</t>
  </si>
  <si>
    <t>Pluxee Beneficios Brasil S.A. cnpj 69.034.668/0001-66</t>
  </si>
  <si>
    <t>INSS Empregados (Isenção CEBAS)</t>
  </si>
  <si>
    <t>Ministério da Fazenda CNPJ 00394.460/0058-87</t>
  </si>
  <si>
    <t>IRRF s/ Proventos</t>
  </si>
  <si>
    <t>FGTS CEF CNPJ 00.360.305/0001-04</t>
  </si>
  <si>
    <t>FGTS -Fundo de Garantia</t>
  </si>
  <si>
    <t>Financieira</t>
  </si>
  <si>
    <t>Deposito e transferencia ( C )</t>
  </si>
  <si>
    <t>Lar do Anciao Feliz de Ilhabela CNPJ 50.320.613/0001-84</t>
  </si>
  <si>
    <t>Marcia Rafael de Souza Santos  CPF 119.772.898-86</t>
  </si>
  <si>
    <t xml:space="preserve">Orientador Social </t>
  </si>
  <si>
    <t>Driele Aparecida do Nascimento CPF 396.890.138-07</t>
  </si>
  <si>
    <t xml:space="preserve">Higiene e limpeza </t>
  </si>
  <si>
    <t xml:space="preserve">  </t>
  </si>
  <si>
    <r>
      <t xml:space="preserve">Unidade: </t>
    </r>
    <r>
      <rPr>
        <sz val="12"/>
        <color theme="1"/>
        <rFont val="Arial"/>
        <family val="2"/>
      </rPr>
      <t>Secretaria de Desenvolvimento Social</t>
    </r>
  </si>
  <si>
    <r>
      <t xml:space="preserve">Instrumento: </t>
    </r>
    <r>
      <rPr>
        <sz val="12"/>
        <color theme="1"/>
        <rFont val="Arial"/>
        <family val="2"/>
      </rPr>
      <t>Termo de Colaboração nº 7 - Ano: 2022</t>
    </r>
  </si>
  <si>
    <t>Auxiliar limp</t>
  </si>
  <si>
    <t>Luciana Sobral Pires Morais CPF 155.128.078-70</t>
  </si>
  <si>
    <t>Coordenador</t>
  </si>
  <si>
    <t>Lani Pinheiro do Nascimento Cruz Bento  CPF 376.642.908-64</t>
  </si>
  <si>
    <t xml:space="preserve">CX/3334/1292/577520168-6 (Municipal) </t>
  </si>
  <si>
    <t>DaianaKolling06603799960 cnpj 21.285.046/0001-21</t>
  </si>
  <si>
    <t>Expresso Fenix  Viação Ltda CNPJ 05.849.495/0009-07</t>
  </si>
  <si>
    <t>Auxilio /Vale Transporte</t>
  </si>
  <si>
    <t>Alimentos</t>
  </si>
  <si>
    <t>01/2025</t>
  </si>
  <si>
    <t>Nota Fiscal 04246176</t>
  </si>
  <si>
    <t>Holerite 01/2025</t>
  </si>
  <si>
    <t>Empresa de Onibus Passaro Marron S/A CNPJ61.563.557/0001-25</t>
  </si>
  <si>
    <t>Nota Fiscal 20350</t>
  </si>
  <si>
    <t>Nota Fiscal 026.875</t>
  </si>
  <si>
    <t>nota fiscal 151.444</t>
  </si>
  <si>
    <t>nota fiscal 151.443</t>
  </si>
  <si>
    <t>Período: 16/01/2024 a 06/02/2025</t>
  </si>
  <si>
    <r>
      <t xml:space="preserve">Aditivos: </t>
    </r>
    <r>
      <rPr>
        <sz val="12"/>
        <color theme="1"/>
        <rFont val="Arial"/>
        <family val="2"/>
      </rPr>
      <t>ADITIVO VIGÊNCIA E VALOR nº 03</t>
    </r>
  </si>
  <si>
    <t>Darf - 9971344-0</t>
  </si>
  <si>
    <t>Guia FGTS - 54838-1</t>
  </si>
  <si>
    <t>Recibo
597894-3</t>
  </si>
  <si>
    <t>Extrato -01/2025</t>
  </si>
  <si>
    <t>nota fiscal 151.442</t>
  </si>
  <si>
    <t xml:space="preserve">Cozinheira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</si>
</sst>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&quot;R$&quot;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sz val="11"/>
      <color theme="4" tint="-0.49998474074526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44" fontId="5" fillId="0" borderId="0" applyFont="0" applyFill="0" applyBorder="0" applyAlignment="0" applyProtection="0"/>
  </cellStyleXfs>
  <cellXfs count="86">
    <xf numFmtId="0" fontId="0" fillId="0" borderId="0" xfId="0"/>
    <xf numFmtId="0" fontId="1" fillId="0" borderId="0" xfId="0" applyFont="1"/>
    <xf numFmtId="44" fontId="1" fillId="0" borderId="0" xfId="0" applyNumberFormat="1" applyFont="1"/>
    <xf numFmtId="0" fontId="2" fillId="0" borderId="0" xfId="0" applyFont="1"/>
    <xf numFmtId="164" fontId="1" fillId="0" borderId="0" xfId="0" applyNumberFormat="1" applyFont="1"/>
    <xf numFmtId="0" fontId="4" fillId="0" borderId="0" xfId="0" applyFont="1"/>
    <xf numFmtId="44" fontId="4" fillId="0" borderId="0" xfId="0" applyNumberFormat="1" applyFont="1"/>
    <xf numFmtId="164" fontId="4" fillId="0" borderId="0" xfId="0" applyNumberFormat="1" applyFont="1"/>
    <xf numFmtId="44" fontId="1" fillId="0" borderId="0" xfId="1" applyFont="1"/>
    <xf numFmtId="0" fontId="1" fillId="0" borderId="0" xfId="0" applyFont="1" applyAlignment="1">
      <alignment vertical="center"/>
    </xf>
    <xf numFmtId="49" fontId="1" fillId="0" borderId="0" xfId="0" applyNumberFormat="1" applyFont="1"/>
    <xf numFmtId="49" fontId="4" fillId="0" borderId="0" xfId="0" applyNumberFormat="1" applyFont="1"/>
    <xf numFmtId="0" fontId="3" fillId="0" borderId="0" xfId="0" applyFont="1" applyAlignment="1">
      <alignment horizontal="left" vertical="center" wrapText="1"/>
    </xf>
    <xf numFmtId="44" fontId="4" fillId="0" borderId="0" xfId="1" applyFont="1"/>
    <xf numFmtId="0" fontId="6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 wrapText="1"/>
    </xf>
    <xf numFmtId="44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44" fontId="10" fillId="0" borderId="1" xfId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44" fontId="2" fillId="0" borderId="1" xfId="0" applyNumberFormat="1" applyFont="1" applyBorder="1" applyAlignment="1">
      <alignment vertical="center" wrapText="1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165" fontId="2" fillId="0" borderId="1" xfId="1" applyNumberFormat="1" applyFont="1" applyBorder="1" applyAlignment="1">
      <alignment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44" fontId="11" fillId="2" borderId="1" xfId="1" applyFont="1" applyFill="1" applyBorder="1" applyAlignment="1">
      <alignment horizontal="left" vertical="center" indent="1"/>
    </xf>
    <xf numFmtId="44" fontId="11" fillId="0" borderId="1" xfId="1" applyFont="1" applyBorder="1" applyAlignment="1">
      <alignment horizontal="left" vertical="center" indent="1"/>
    </xf>
    <xf numFmtId="44" fontId="3" fillId="0" borderId="1" xfId="0" applyNumberFormat="1" applyFont="1" applyBorder="1" applyAlignment="1">
      <alignment vertical="center" wrapText="1"/>
    </xf>
    <xf numFmtId="0" fontId="2" fillId="0" borderId="0" xfId="0" applyFont="1"/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vertical="center"/>
    </xf>
    <xf numFmtId="14" fontId="3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44" fontId="11" fillId="0" borderId="2" xfId="1" applyFont="1" applyBorder="1" applyAlignment="1">
      <alignment horizontal="center" vertical="center"/>
    </xf>
    <xf numFmtId="44" fontId="11" fillId="0" borderId="3" xfId="1" applyFont="1" applyBorder="1" applyAlignment="1">
      <alignment horizontal="center" vertical="center"/>
    </xf>
    <xf numFmtId="44" fontId="11" fillId="0" borderId="4" xfId="1" applyFont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10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44" fontId="9" fillId="0" borderId="1" xfId="0" applyNumberFormat="1" applyFont="1" applyBorder="1" applyAlignment="1">
      <alignment horizontal="center"/>
    </xf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vertical="center"/>
    </xf>
    <xf numFmtId="0" fontId="11" fillId="2" borderId="3" xfId="0" applyFont="1" applyFill="1" applyBorder="1" applyAlignment="1">
      <alignment vertical="center"/>
    </xf>
    <xf numFmtId="0" fontId="11" fillId="2" borderId="4" xfId="0" applyFont="1" applyFill="1" applyBorder="1" applyAlignment="1">
      <alignment vertical="center"/>
    </xf>
    <xf numFmtId="16" fontId="11" fillId="2" borderId="2" xfId="0" applyNumberFormat="1" applyFont="1" applyFill="1" applyBorder="1" applyAlignment="1">
      <alignment horizontal="left" vertical="center"/>
    </xf>
    <xf numFmtId="16" fontId="11" fillId="2" borderId="3" xfId="0" applyNumberFormat="1" applyFont="1" applyFill="1" applyBorder="1" applyAlignment="1">
      <alignment horizontal="left" vertical="center"/>
    </xf>
    <xf numFmtId="16" fontId="11" fillId="2" borderId="4" xfId="0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/>
    </xf>
    <xf numFmtId="0" fontId="11" fillId="2" borderId="3" xfId="0" applyFont="1" applyFill="1" applyBorder="1" applyAlignment="1">
      <alignment horizontal="left"/>
    </xf>
    <xf numFmtId="0" fontId="11" fillId="2" borderId="4" xfId="0" applyFont="1" applyFill="1" applyBorder="1" applyAlignment="1">
      <alignment horizontal="left"/>
    </xf>
    <xf numFmtId="0" fontId="3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4">
    <cellStyle name="Moeda" xfId="1" builtinId="4"/>
    <cellStyle name="Moeda 2" xfId="2" xr:uid="{00000000-0005-0000-0000-000001000000}"/>
    <cellStyle name="Moeda 3" xfId="3" xr:uid="{00000000-0005-0000-0000-000002000000}"/>
    <cellStyle name="Normal" xfId="0" builtinId="0"/>
  </cellStyles>
  <dxfs count="0"/>
  <tableStyles count="0" defaultTableStyle="TableStyleMedium2" defaultPivotStyle="PivotStyleLight16"/>
  <colors>
    <mruColors>
      <color rgb="FF3054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254000</xdr:colOff>
      <xdr:row>0</xdr:row>
      <xdr:rowOff>0</xdr:rowOff>
    </xdr:from>
    <xdr:to>
      <xdr:col>1</xdr:col>
      <xdr:colOff>666749</xdr:colOff>
      <xdr:row>1</xdr:row>
      <xdr:rowOff>8398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54000" y="0"/>
          <a:ext cx="1381124" cy="116727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69"/>
  <sheetViews>
    <sheetView tabSelected="1" view="pageLayout" zoomScaleNormal="100" zoomScaleSheetLayoutView="70" workbookViewId="0">
      <selection activeCell="A44" sqref="A44:L44"/>
    </sheetView>
  </sheetViews>
  <sheetFormatPr defaultColWidth="9.140625" defaultRowHeight="15.75" customHeight="1" x14ac:dyDescent="0.2"/>
  <cols>
    <col min="1" max="1" width="13.42578125" style="1" customWidth="1"/>
    <col min="2" max="2" width="13.140625" style="1" customWidth="1"/>
    <col min="3" max="3" width="0.42578125" style="1" hidden="1" customWidth="1"/>
    <col min="4" max="4" width="15.140625" style="10" customWidth="1"/>
    <col min="5" max="5" width="10" style="4" customWidth="1"/>
    <col min="6" max="6" width="27.85546875" style="2" customWidth="1"/>
    <col min="7" max="7" width="19.42578125" style="1" customWidth="1"/>
    <col min="8" max="8" width="14.5703125" style="1" customWidth="1"/>
    <col min="9" max="9" width="13.7109375" style="1" customWidth="1"/>
    <col min="10" max="10" width="15.140625" style="1" customWidth="1"/>
    <col min="11" max="11" width="11.42578125" style="1" bestFit="1" customWidth="1"/>
    <col min="12" max="12" width="17.140625" style="1" customWidth="1"/>
    <col min="13" max="13" width="22" style="8" customWidth="1"/>
    <col min="14" max="14" width="25.85546875" style="1" hidden="1" customWidth="1"/>
    <col min="15" max="16384" width="9.140625" style="1"/>
  </cols>
  <sheetData>
    <row r="1" spans="1:13" ht="91.5" customHeight="1" x14ac:dyDescent="0.2">
      <c r="A1" s="64"/>
      <c r="B1" s="64"/>
      <c r="C1" s="14"/>
      <c r="D1" s="63" t="s">
        <v>59</v>
      </c>
      <c r="E1" s="63"/>
      <c r="F1" s="63"/>
      <c r="G1" s="63"/>
      <c r="H1" s="63"/>
      <c r="I1" s="63"/>
      <c r="J1" s="63"/>
      <c r="K1" s="63"/>
      <c r="L1" s="63"/>
      <c r="M1" s="63"/>
    </row>
    <row r="2" spans="1:13" ht="14.25" x14ac:dyDescent="0.2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</row>
    <row r="3" spans="1:13" x14ac:dyDescent="0.2">
      <c r="A3" s="66" t="s">
        <v>60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</row>
    <row r="4" spans="1:13" x14ac:dyDescent="0.2">
      <c r="A4" s="66" t="s">
        <v>38</v>
      </c>
      <c r="B4" s="66"/>
      <c r="C4" s="66"/>
      <c r="D4" s="66"/>
      <c r="E4" s="66"/>
      <c r="F4" s="66"/>
      <c r="G4" s="66"/>
      <c r="H4" s="66"/>
      <c r="I4" s="66"/>
      <c r="J4" s="66"/>
      <c r="K4" s="66"/>
      <c r="L4" s="66"/>
      <c r="M4" s="66"/>
    </row>
    <row r="5" spans="1:13" x14ac:dyDescent="0.2">
      <c r="A5" s="66" t="s">
        <v>61</v>
      </c>
      <c r="B5" s="66"/>
      <c r="C5" s="66"/>
      <c r="D5" s="66"/>
      <c r="E5" s="66"/>
      <c r="F5" s="66"/>
      <c r="G5" s="66"/>
      <c r="H5" s="66"/>
      <c r="I5" s="66"/>
      <c r="J5" s="66"/>
      <c r="K5" s="66"/>
      <c r="L5" s="66"/>
      <c r="M5" s="66"/>
    </row>
    <row r="6" spans="1:13" x14ac:dyDescent="0.2">
      <c r="A6" s="66" t="s">
        <v>80</v>
      </c>
      <c r="B6" s="66"/>
      <c r="C6" s="66"/>
      <c r="D6" s="66"/>
      <c r="E6" s="66"/>
      <c r="F6" s="66"/>
      <c r="G6" s="66"/>
      <c r="H6" s="66"/>
      <c r="I6" s="66"/>
      <c r="J6" s="66"/>
      <c r="K6" s="66"/>
      <c r="L6" s="66"/>
      <c r="M6" s="66"/>
    </row>
    <row r="7" spans="1:13" x14ac:dyDescent="0.2">
      <c r="A7" s="66" t="s">
        <v>79</v>
      </c>
      <c r="B7" s="66"/>
      <c r="C7" s="66"/>
      <c r="D7" s="66"/>
      <c r="E7" s="66"/>
      <c r="F7" s="66"/>
      <c r="G7" s="66"/>
      <c r="H7" s="66"/>
      <c r="I7" s="66"/>
      <c r="J7" s="66"/>
      <c r="K7" s="66"/>
      <c r="L7" s="66"/>
      <c r="M7" s="66"/>
    </row>
    <row r="8" spans="1:13" ht="14.25" x14ac:dyDescent="0.2">
      <c r="A8" s="67"/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</row>
    <row r="9" spans="1:13" ht="18" x14ac:dyDescent="0.25">
      <c r="A9" s="68" t="s">
        <v>12</v>
      </c>
      <c r="B9" s="68"/>
      <c r="C9" s="68"/>
      <c r="D9" s="68"/>
      <c r="E9" s="68"/>
      <c r="F9" s="68"/>
      <c r="G9" s="68"/>
      <c r="H9" s="68"/>
      <c r="I9" s="68"/>
      <c r="J9" s="68"/>
      <c r="K9" s="68"/>
      <c r="L9" s="68"/>
      <c r="M9" s="68"/>
    </row>
    <row r="10" spans="1:13" s="9" customFormat="1" ht="25.5" x14ac:dyDescent="0.25">
      <c r="A10" s="15" t="s">
        <v>0</v>
      </c>
      <c r="B10" s="65" t="s">
        <v>1</v>
      </c>
      <c r="C10" s="65"/>
      <c r="D10" s="16" t="s">
        <v>2</v>
      </c>
      <c r="E10" s="17" t="s">
        <v>3</v>
      </c>
      <c r="F10" s="18" t="s">
        <v>4</v>
      </c>
      <c r="G10" s="19" t="s">
        <v>5</v>
      </c>
      <c r="H10" s="19" t="s">
        <v>6</v>
      </c>
      <c r="I10" s="19" t="s">
        <v>7</v>
      </c>
      <c r="J10" s="19" t="s">
        <v>8</v>
      </c>
      <c r="K10" s="19" t="s">
        <v>9</v>
      </c>
      <c r="L10" s="19" t="s">
        <v>10</v>
      </c>
      <c r="M10" s="20" t="s">
        <v>11</v>
      </c>
    </row>
    <row r="11" spans="1:13" s="3" customFormat="1" ht="57" customHeight="1" x14ac:dyDescent="0.2">
      <c r="A11" s="46" t="s">
        <v>66</v>
      </c>
      <c r="B11" s="55" t="s">
        <v>40</v>
      </c>
      <c r="C11" s="56"/>
      <c r="D11" s="21" t="s">
        <v>71</v>
      </c>
      <c r="E11" s="22">
        <v>1</v>
      </c>
      <c r="F11" s="23" t="s">
        <v>39</v>
      </c>
      <c r="G11" s="47"/>
      <c r="H11" s="24">
        <v>45678</v>
      </c>
      <c r="I11" s="48">
        <v>45678</v>
      </c>
      <c r="J11" s="25">
        <v>36398</v>
      </c>
      <c r="K11" s="25">
        <v>0</v>
      </c>
      <c r="L11" s="25">
        <v>0</v>
      </c>
      <c r="M11" s="26">
        <f t="shared" ref="M11:M36" si="0">J11+K11-L11</f>
        <v>36398</v>
      </c>
    </row>
    <row r="12" spans="1:13" s="45" customFormat="1" ht="57" customHeight="1" x14ac:dyDescent="0.2">
      <c r="A12" s="46" t="s">
        <v>66</v>
      </c>
      <c r="B12" s="55" t="s">
        <v>34</v>
      </c>
      <c r="C12" s="56"/>
      <c r="D12" s="50" t="s">
        <v>37</v>
      </c>
      <c r="E12" s="51">
        <v>231016</v>
      </c>
      <c r="F12" s="23" t="s">
        <v>36</v>
      </c>
      <c r="G12" s="51" t="s">
        <v>52</v>
      </c>
      <c r="H12" s="48">
        <v>45678</v>
      </c>
      <c r="I12" s="48">
        <v>45678</v>
      </c>
      <c r="J12" s="49">
        <v>2</v>
      </c>
      <c r="K12" s="49">
        <v>0</v>
      </c>
      <c r="L12" s="49">
        <v>0</v>
      </c>
      <c r="M12" s="26">
        <f t="shared" si="0"/>
        <v>2</v>
      </c>
    </row>
    <row r="13" spans="1:13" s="45" customFormat="1" ht="57" customHeight="1" x14ac:dyDescent="0.2">
      <c r="A13" s="46" t="s">
        <v>66</v>
      </c>
      <c r="B13" s="57" t="s">
        <v>13</v>
      </c>
      <c r="C13" s="57"/>
      <c r="D13" s="50" t="s">
        <v>72</v>
      </c>
      <c r="E13" s="47">
        <v>241024</v>
      </c>
      <c r="F13" s="23" t="s">
        <v>46</v>
      </c>
      <c r="G13" s="51" t="s">
        <v>45</v>
      </c>
      <c r="H13" s="48">
        <v>45683</v>
      </c>
      <c r="I13" s="48">
        <v>45681</v>
      </c>
      <c r="J13" s="49">
        <v>1404</v>
      </c>
      <c r="K13" s="49">
        <v>0</v>
      </c>
      <c r="L13" s="49">
        <v>0</v>
      </c>
      <c r="M13" s="26">
        <f t="shared" si="0"/>
        <v>1404</v>
      </c>
    </row>
    <row r="14" spans="1:13" s="45" customFormat="1" ht="57" customHeight="1" x14ac:dyDescent="0.2">
      <c r="A14" s="46" t="s">
        <v>66</v>
      </c>
      <c r="B14" s="55" t="s">
        <v>34</v>
      </c>
      <c r="C14" s="56"/>
      <c r="D14" s="50" t="s">
        <v>37</v>
      </c>
      <c r="E14" s="51">
        <v>0</v>
      </c>
      <c r="F14" s="23" t="s">
        <v>36</v>
      </c>
      <c r="G14" s="51" t="s">
        <v>52</v>
      </c>
      <c r="H14" s="48">
        <v>45684</v>
      </c>
      <c r="I14" s="48">
        <v>45684</v>
      </c>
      <c r="J14" s="49">
        <v>69</v>
      </c>
      <c r="K14" s="49">
        <v>0</v>
      </c>
      <c r="L14" s="49">
        <v>0</v>
      </c>
      <c r="M14" s="26">
        <f t="shared" si="0"/>
        <v>69</v>
      </c>
    </row>
    <row r="15" spans="1:13" s="3" customFormat="1" ht="57" customHeight="1" x14ac:dyDescent="0.2">
      <c r="A15" s="46" t="s">
        <v>66</v>
      </c>
      <c r="B15" s="27" t="s">
        <v>13</v>
      </c>
      <c r="C15" s="28"/>
      <c r="D15" s="29" t="s">
        <v>73</v>
      </c>
      <c r="E15" s="30">
        <v>164947</v>
      </c>
      <c r="F15" s="23" t="s">
        <v>57</v>
      </c>
      <c r="G15" s="51" t="s">
        <v>62</v>
      </c>
      <c r="H15" s="24">
        <v>45685</v>
      </c>
      <c r="I15" s="24">
        <v>45686</v>
      </c>
      <c r="J15" s="25">
        <v>1715</v>
      </c>
      <c r="K15" s="25">
        <v>0</v>
      </c>
      <c r="L15" s="25">
        <v>224.73</v>
      </c>
      <c r="M15" s="26">
        <f t="shared" si="0"/>
        <v>1490.27</v>
      </c>
    </row>
    <row r="16" spans="1:13" s="3" customFormat="1" ht="57" customHeight="1" x14ac:dyDescent="0.2">
      <c r="A16" s="46" t="s">
        <v>66</v>
      </c>
      <c r="B16" s="55" t="s">
        <v>34</v>
      </c>
      <c r="C16" s="56"/>
      <c r="D16" s="29" t="s">
        <v>37</v>
      </c>
      <c r="E16" s="51">
        <v>164947</v>
      </c>
      <c r="F16" s="23" t="s">
        <v>36</v>
      </c>
      <c r="G16" s="51" t="s">
        <v>52</v>
      </c>
      <c r="H16" s="48">
        <v>45686</v>
      </c>
      <c r="I16" s="48">
        <v>45686</v>
      </c>
      <c r="J16" s="25">
        <v>12</v>
      </c>
      <c r="K16" s="25">
        <v>0</v>
      </c>
      <c r="L16" s="25">
        <v>0</v>
      </c>
      <c r="M16" s="26">
        <f t="shared" si="0"/>
        <v>12</v>
      </c>
    </row>
    <row r="17" spans="1:13" s="45" customFormat="1" ht="57" customHeight="1" x14ac:dyDescent="0.2">
      <c r="A17" s="46" t="s">
        <v>66</v>
      </c>
      <c r="B17" s="52" t="s">
        <v>13</v>
      </c>
      <c r="C17" s="53"/>
      <c r="D17" s="50" t="s">
        <v>73</v>
      </c>
      <c r="E17" s="51">
        <v>208597</v>
      </c>
      <c r="F17" s="33" t="s">
        <v>65</v>
      </c>
      <c r="G17" s="40" t="s">
        <v>86</v>
      </c>
      <c r="H17" s="48">
        <v>45685</v>
      </c>
      <c r="I17" s="48">
        <v>45686</v>
      </c>
      <c r="J17" s="49">
        <v>1771.62</v>
      </c>
      <c r="K17" s="49">
        <v>0</v>
      </c>
      <c r="L17" s="49">
        <v>229.94</v>
      </c>
      <c r="M17" s="26">
        <f t="shared" si="0"/>
        <v>1541.6799999999998</v>
      </c>
    </row>
    <row r="18" spans="1:13" s="45" customFormat="1" ht="57" customHeight="1" x14ac:dyDescent="0.2">
      <c r="A18" s="46" t="s">
        <v>66</v>
      </c>
      <c r="B18" s="55" t="s">
        <v>34</v>
      </c>
      <c r="C18" s="56"/>
      <c r="D18" s="50" t="s">
        <v>37</v>
      </c>
      <c r="E18" s="51">
        <v>208597</v>
      </c>
      <c r="F18" s="23" t="s">
        <v>36</v>
      </c>
      <c r="G18" s="51" t="s">
        <v>52</v>
      </c>
      <c r="H18" s="48">
        <v>45686</v>
      </c>
      <c r="I18" s="48">
        <v>45686</v>
      </c>
      <c r="J18" s="49">
        <v>12</v>
      </c>
      <c r="K18" s="49">
        <v>0</v>
      </c>
      <c r="L18" s="49">
        <v>0</v>
      </c>
      <c r="M18" s="26">
        <f t="shared" si="0"/>
        <v>12</v>
      </c>
    </row>
    <row r="19" spans="1:13" s="3" customFormat="1" ht="57" customHeight="1" x14ac:dyDescent="0.2">
      <c r="A19" s="46" t="s">
        <v>66</v>
      </c>
      <c r="B19" s="27" t="s">
        <v>13</v>
      </c>
      <c r="C19" s="28"/>
      <c r="D19" s="50" t="s">
        <v>73</v>
      </c>
      <c r="E19" s="30">
        <v>249093</v>
      </c>
      <c r="F19" s="23" t="s">
        <v>63</v>
      </c>
      <c r="G19" s="51" t="s">
        <v>64</v>
      </c>
      <c r="H19" s="48">
        <v>45685</v>
      </c>
      <c r="I19" s="48">
        <v>45686</v>
      </c>
      <c r="J19" s="25">
        <v>4843.83</v>
      </c>
      <c r="K19" s="25">
        <v>0</v>
      </c>
      <c r="L19" s="25">
        <v>671.57</v>
      </c>
      <c r="M19" s="26">
        <f t="shared" si="0"/>
        <v>4172.26</v>
      </c>
    </row>
    <row r="20" spans="1:13" s="3" customFormat="1" ht="57" customHeight="1" x14ac:dyDescent="0.2">
      <c r="A20" s="46" t="s">
        <v>66</v>
      </c>
      <c r="B20" s="55" t="s">
        <v>34</v>
      </c>
      <c r="C20" s="56"/>
      <c r="D20" s="29" t="s">
        <v>37</v>
      </c>
      <c r="E20" s="30">
        <v>249093</v>
      </c>
      <c r="F20" s="23" t="s">
        <v>36</v>
      </c>
      <c r="G20" s="51" t="s">
        <v>52</v>
      </c>
      <c r="H20" s="48">
        <v>45686</v>
      </c>
      <c r="I20" s="48">
        <v>45686</v>
      </c>
      <c r="J20" s="25">
        <v>12</v>
      </c>
      <c r="K20" s="25">
        <v>0</v>
      </c>
      <c r="L20" s="25">
        <v>0</v>
      </c>
      <c r="M20" s="26">
        <f t="shared" si="0"/>
        <v>12</v>
      </c>
    </row>
    <row r="21" spans="1:13" s="45" customFormat="1" ht="57" customHeight="1" x14ac:dyDescent="0.2">
      <c r="A21" s="46" t="s">
        <v>66</v>
      </c>
      <c r="B21" s="52" t="s">
        <v>13</v>
      </c>
      <c r="C21" s="53"/>
      <c r="D21" s="50" t="s">
        <v>73</v>
      </c>
      <c r="E21" s="51">
        <v>280512</v>
      </c>
      <c r="F21" s="23" t="s">
        <v>41</v>
      </c>
      <c r="G21" s="51" t="s">
        <v>43</v>
      </c>
      <c r="H21" s="48">
        <v>45685</v>
      </c>
      <c r="I21" s="48">
        <v>45686</v>
      </c>
      <c r="J21" s="49">
        <v>2612.9299999999998</v>
      </c>
      <c r="K21" s="49">
        <v>0</v>
      </c>
      <c r="L21" s="49">
        <v>197.1</v>
      </c>
      <c r="M21" s="26">
        <f t="shared" si="0"/>
        <v>2415.83</v>
      </c>
    </row>
    <row r="22" spans="1:13" s="45" customFormat="1" ht="57" customHeight="1" x14ac:dyDescent="0.2">
      <c r="A22" s="46" t="s">
        <v>66</v>
      </c>
      <c r="B22" s="55" t="s">
        <v>34</v>
      </c>
      <c r="C22" s="56"/>
      <c r="D22" s="50" t="s">
        <v>37</v>
      </c>
      <c r="E22" s="51">
        <v>280512</v>
      </c>
      <c r="F22" s="23" t="s">
        <v>36</v>
      </c>
      <c r="G22" s="51" t="s">
        <v>52</v>
      </c>
      <c r="H22" s="48">
        <v>45686</v>
      </c>
      <c r="I22" s="48">
        <v>45686</v>
      </c>
      <c r="J22" s="49">
        <v>12</v>
      </c>
      <c r="K22" s="49">
        <v>0</v>
      </c>
      <c r="L22" s="49">
        <v>0</v>
      </c>
      <c r="M22" s="26">
        <f t="shared" si="0"/>
        <v>12</v>
      </c>
    </row>
    <row r="23" spans="1:13" s="3" customFormat="1" ht="57" customHeight="1" x14ac:dyDescent="0.2">
      <c r="A23" s="46" t="s">
        <v>66</v>
      </c>
      <c r="B23" s="55" t="s">
        <v>13</v>
      </c>
      <c r="C23" s="56"/>
      <c r="D23" s="50" t="s">
        <v>73</v>
      </c>
      <c r="E23" s="30">
        <v>300613</v>
      </c>
      <c r="F23" s="23" t="s">
        <v>55</v>
      </c>
      <c r="G23" s="51" t="s">
        <v>56</v>
      </c>
      <c r="H23" s="24">
        <v>45636</v>
      </c>
      <c r="I23" s="24">
        <v>45686</v>
      </c>
      <c r="J23" s="25">
        <v>1790.12</v>
      </c>
      <c r="K23" s="25">
        <v>0</v>
      </c>
      <c r="L23" s="25">
        <v>136.74</v>
      </c>
      <c r="M23" s="26">
        <f t="shared" si="0"/>
        <v>1653.3799999999999</v>
      </c>
    </row>
    <row r="24" spans="1:13" s="3" customFormat="1" ht="57" customHeight="1" x14ac:dyDescent="0.2">
      <c r="A24" s="46" t="s">
        <v>66</v>
      </c>
      <c r="B24" s="55" t="s">
        <v>34</v>
      </c>
      <c r="C24" s="56"/>
      <c r="D24" s="50" t="s">
        <v>37</v>
      </c>
      <c r="E24" s="51">
        <v>300613</v>
      </c>
      <c r="F24" s="23" t="s">
        <v>36</v>
      </c>
      <c r="G24" s="51" t="s">
        <v>52</v>
      </c>
      <c r="H24" s="48">
        <v>45686</v>
      </c>
      <c r="I24" s="48">
        <v>45686</v>
      </c>
      <c r="J24" s="49">
        <v>12</v>
      </c>
      <c r="K24" s="49">
        <v>0</v>
      </c>
      <c r="L24" s="49">
        <v>0</v>
      </c>
      <c r="M24" s="26">
        <f t="shared" si="0"/>
        <v>12</v>
      </c>
    </row>
    <row r="25" spans="1:13" s="3" customFormat="1" ht="57" customHeight="1" x14ac:dyDescent="0.2">
      <c r="A25" s="46" t="s">
        <v>66</v>
      </c>
      <c r="B25" s="57" t="s">
        <v>13</v>
      </c>
      <c r="C25" s="57"/>
      <c r="D25" s="50" t="s">
        <v>81</v>
      </c>
      <c r="E25" s="51">
        <v>31144</v>
      </c>
      <c r="F25" s="23" t="s">
        <v>48</v>
      </c>
      <c r="G25" s="51" t="s">
        <v>47</v>
      </c>
      <c r="H25" s="48">
        <v>45989</v>
      </c>
      <c r="I25" s="48">
        <v>45691</v>
      </c>
      <c r="J25" s="49">
        <v>974.69</v>
      </c>
      <c r="K25" s="49">
        <v>0</v>
      </c>
      <c r="L25" s="49">
        <v>0</v>
      </c>
      <c r="M25" s="26">
        <f t="shared" si="0"/>
        <v>974.69</v>
      </c>
    </row>
    <row r="26" spans="1:13" s="3" customFormat="1" ht="57" customHeight="1" x14ac:dyDescent="0.2">
      <c r="A26" s="46" t="s">
        <v>66</v>
      </c>
      <c r="B26" s="57" t="s">
        <v>13</v>
      </c>
      <c r="C26" s="57"/>
      <c r="D26" s="50" t="s">
        <v>81</v>
      </c>
      <c r="E26" s="51">
        <v>31144</v>
      </c>
      <c r="F26" s="23" t="s">
        <v>48</v>
      </c>
      <c r="G26" s="51" t="s">
        <v>49</v>
      </c>
      <c r="H26" s="48">
        <v>45989</v>
      </c>
      <c r="I26" s="48">
        <v>45691</v>
      </c>
      <c r="J26" s="49">
        <v>219.92</v>
      </c>
      <c r="K26" s="49">
        <v>0</v>
      </c>
      <c r="L26" s="49">
        <v>0</v>
      </c>
      <c r="M26" s="26">
        <f t="shared" si="0"/>
        <v>219.92</v>
      </c>
    </row>
    <row r="27" spans="1:13" s="3" customFormat="1" ht="57" customHeight="1" x14ac:dyDescent="0.2">
      <c r="A27" s="46" t="s">
        <v>66</v>
      </c>
      <c r="B27" s="55" t="s">
        <v>13</v>
      </c>
      <c r="C27" s="56"/>
      <c r="D27" s="51" t="s">
        <v>82</v>
      </c>
      <c r="E27" s="47">
        <v>31144</v>
      </c>
      <c r="F27" s="23" t="s">
        <v>50</v>
      </c>
      <c r="G27" s="51" t="s">
        <v>51</v>
      </c>
      <c r="H27" s="48">
        <v>45989</v>
      </c>
      <c r="I27" s="48">
        <v>45691</v>
      </c>
      <c r="J27" s="49">
        <v>971.21</v>
      </c>
      <c r="K27" s="49">
        <v>0</v>
      </c>
      <c r="L27" s="49">
        <v>0</v>
      </c>
      <c r="M27" s="26">
        <f t="shared" si="0"/>
        <v>971.21</v>
      </c>
    </row>
    <row r="28" spans="1:13" s="3" customFormat="1" ht="57" customHeight="1" x14ac:dyDescent="0.2">
      <c r="A28" s="46" t="s">
        <v>66</v>
      </c>
      <c r="B28" s="55" t="s">
        <v>13</v>
      </c>
      <c r="C28" s="56"/>
      <c r="D28" s="37" t="s">
        <v>83</v>
      </c>
      <c r="E28" s="38">
        <v>41035</v>
      </c>
      <c r="F28" s="23" t="s">
        <v>74</v>
      </c>
      <c r="G28" s="40" t="s">
        <v>69</v>
      </c>
      <c r="H28" s="35">
        <v>45694</v>
      </c>
      <c r="I28" s="35">
        <v>45691</v>
      </c>
      <c r="J28" s="36">
        <v>294</v>
      </c>
      <c r="K28" s="36">
        <v>0</v>
      </c>
      <c r="L28" s="36">
        <v>0</v>
      </c>
      <c r="M28" s="26">
        <f t="shared" si="0"/>
        <v>294</v>
      </c>
    </row>
    <row r="29" spans="1:13" s="34" customFormat="1" ht="57" customHeight="1" x14ac:dyDescent="0.2">
      <c r="A29" s="46" t="s">
        <v>66</v>
      </c>
      <c r="B29" s="84" t="s">
        <v>13</v>
      </c>
      <c r="C29" s="85"/>
      <c r="D29" s="43" t="s">
        <v>75</v>
      </c>
      <c r="E29" s="44">
        <v>31146</v>
      </c>
      <c r="F29" s="33" t="s">
        <v>68</v>
      </c>
      <c r="G29" s="40" t="s">
        <v>69</v>
      </c>
      <c r="H29" s="42">
        <v>45693</v>
      </c>
      <c r="I29" s="48">
        <v>45691</v>
      </c>
      <c r="J29" s="41">
        <v>84</v>
      </c>
      <c r="K29" s="41">
        <v>0</v>
      </c>
      <c r="L29" s="41">
        <v>0</v>
      </c>
      <c r="M29" s="26">
        <f t="shared" si="0"/>
        <v>84</v>
      </c>
    </row>
    <row r="30" spans="1:13" s="45" customFormat="1" ht="57" customHeight="1" x14ac:dyDescent="0.2">
      <c r="A30" s="46" t="s">
        <v>66</v>
      </c>
      <c r="B30" s="55" t="s">
        <v>34</v>
      </c>
      <c r="C30" s="56"/>
      <c r="D30" s="50" t="s">
        <v>37</v>
      </c>
      <c r="E30" s="44">
        <v>31146</v>
      </c>
      <c r="F30" s="23" t="s">
        <v>36</v>
      </c>
      <c r="G30" s="51" t="s">
        <v>52</v>
      </c>
      <c r="H30" s="48">
        <v>45691</v>
      </c>
      <c r="I30" s="48">
        <v>45692</v>
      </c>
      <c r="J30" s="49">
        <v>3</v>
      </c>
      <c r="K30" s="49">
        <v>0</v>
      </c>
      <c r="L30" s="49">
        <v>0</v>
      </c>
      <c r="M30" s="26">
        <f t="shared" si="0"/>
        <v>3</v>
      </c>
    </row>
    <row r="31" spans="1:13" s="3" customFormat="1" ht="57" customHeight="1" x14ac:dyDescent="0.2">
      <c r="A31" s="46" t="s">
        <v>66</v>
      </c>
      <c r="B31" s="57" t="s">
        <v>13</v>
      </c>
      <c r="C31" s="57"/>
      <c r="D31" s="50" t="s">
        <v>76</v>
      </c>
      <c r="E31" s="54">
        <v>41035</v>
      </c>
      <c r="F31" s="23" t="s">
        <v>67</v>
      </c>
      <c r="G31" s="51" t="s">
        <v>58</v>
      </c>
      <c r="H31" s="48">
        <v>45667</v>
      </c>
      <c r="I31" s="48">
        <v>45692</v>
      </c>
      <c r="J31" s="49">
        <v>286.89999999999998</v>
      </c>
      <c r="K31" s="49">
        <v>0</v>
      </c>
      <c r="L31" s="49">
        <v>0</v>
      </c>
      <c r="M31" s="26">
        <f t="shared" si="0"/>
        <v>286.89999999999998</v>
      </c>
    </row>
    <row r="32" spans="1:13" s="34" customFormat="1" ht="57" customHeight="1" x14ac:dyDescent="0.2">
      <c r="A32" s="46" t="s">
        <v>66</v>
      </c>
      <c r="B32" s="57" t="s">
        <v>13</v>
      </c>
      <c r="C32" s="57"/>
      <c r="D32" s="50" t="s">
        <v>77</v>
      </c>
      <c r="E32" s="54">
        <v>50917</v>
      </c>
      <c r="F32" s="23" t="s">
        <v>42</v>
      </c>
      <c r="G32" s="51" t="s">
        <v>58</v>
      </c>
      <c r="H32" s="39">
        <v>45692</v>
      </c>
      <c r="I32" s="48">
        <v>45693</v>
      </c>
      <c r="J32" s="49">
        <v>111.15</v>
      </c>
      <c r="K32" s="49">
        <v>0</v>
      </c>
      <c r="L32" s="49">
        <v>0</v>
      </c>
      <c r="M32" s="26">
        <f t="shared" si="0"/>
        <v>111.15</v>
      </c>
    </row>
    <row r="33" spans="1:14" s="34" customFormat="1" ht="57" customHeight="1" x14ac:dyDescent="0.2">
      <c r="A33" s="46" t="s">
        <v>66</v>
      </c>
      <c r="B33" s="57" t="s">
        <v>13</v>
      </c>
      <c r="C33" s="57"/>
      <c r="D33" s="50" t="s">
        <v>78</v>
      </c>
      <c r="E33" s="54">
        <v>50917</v>
      </c>
      <c r="F33" s="23" t="s">
        <v>42</v>
      </c>
      <c r="G33" s="51" t="s">
        <v>70</v>
      </c>
      <c r="H33" s="39">
        <v>45692</v>
      </c>
      <c r="I33" s="48">
        <v>45693</v>
      </c>
      <c r="J33" s="49">
        <v>2309.9699999999998</v>
      </c>
      <c r="K33" s="49">
        <v>0</v>
      </c>
      <c r="L33" s="49">
        <v>0</v>
      </c>
      <c r="M33" s="26">
        <f t="shared" si="0"/>
        <v>2309.9699999999998</v>
      </c>
    </row>
    <row r="34" spans="1:14" s="45" customFormat="1" ht="57" customHeight="1" x14ac:dyDescent="0.2">
      <c r="A34" s="46" t="s">
        <v>66</v>
      </c>
      <c r="B34" s="57" t="s">
        <v>13</v>
      </c>
      <c r="C34" s="57"/>
      <c r="D34" s="50" t="s">
        <v>85</v>
      </c>
      <c r="E34" s="54">
        <v>50917</v>
      </c>
      <c r="F34" s="23" t="s">
        <v>42</v>
      </c>
      <c r="G34" s="51" t="s">
        <v>70</v>
      </c>
      <c r="H34" s="39">
        <v>45692</v>
      </c>
      <c r="I34" s="48">
        <v>45693</v>
      </c>
      <c r="J34" s="49">
        <v>1661.75</v>
      </c>
      <c r="K34" s="49">
        <v>0</v>
      </c>
      <c r="L34" s="49">
        <v>0</v>
      </c>
      <c r="M34" s="26">
        <f t="shared" ref="M34" si="1">J34+K34-L34</f>
        <v>1661.75</v>
      </c>
    </row>
    <row r="35" spans="1:14" s="34" customFormat="1" ht="57" customHeight="1" x14ac:dyDescent="0.2">
      <c r="A35" s="46" t="s">
        <v>66</v>
      </c>
      <c r="B35" s="57" t="s">
        <v>53</v>
      </c>
      <c r="C35" s="57"/>
      <c r="D35" s="50" t="s">
        <v>84</v>
      </c>
      <c r="E35" s="47"/>
      <c r="F35" s="23" t="s">
        <v>54</v>
      </c>
      <c r="G35" s="51" t="s">
        <v>52</v>
      </c>
      <c r="H35" s="39">
        <v>45694</v>
      </c>
      <c r="I35" s="39">
        <v>45694</v>
      </c>
      <c r="J35" s="49">
        <v>131</v>
      </c>
      <c r="K35" s="49">
        <v>0</v>
      </c>
      <c r="L35" s="49">
        <v>0</v>
      </c>
      <c r="M35" s="26">
        <f t="shared" si="0"/>
        <v>131</v>
      </c>
    </row>
    <row r="36" spans="1:14" s="34" customFormat="1" ht="57" customHeight="1" x14ac:dyDescent="0.2">
      <c r="A36" s="46" t="s">
        <v>66</v>
      </c>
      <c r="B36" s="57" t="s">
        <v>53</v>
      </c>
      <c r="C36" s="57"/>
      <c r="D36" s="50" t="s">
        <v>84</v>
      </c>
      <c r="E36" s="47"/>
      <c r="F36" s="23" t="s">
        <v>54</v>
      </c>
      <c r="G36" s="51" t="s">
        <v>52</v>
      </c>
      <c r="H36" s="39">
        <v>45694</v>
      </c>
      <c r="I36" s="39">
        <v>45694</v>
      </c>
      <c r="J36" s="49">
        <v>3</v>
      </c>
      <c r="K36" s="49">
        <v>0</v>
      </c>
      <c r="L36" s="49">
        <v>0</v>
      </c>
      <c r="M36" s="26">
        <f t="shared" si="0"/>
        <v>3</v>
      </c>
    </row>
    <row r="37" spans="1:14" s="3" customFormat="1" ht="12.75" x14ac:dyDescent="0.2">
      <c r="A37" s="72"/>
      <c r="B37" s="73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4"/>
    </row>
    <row r="38" spans="1:14" s="3" customFormat="1" ht="15" x14ac:dyDescent="0.25">
      <c r="A38" s="81" t="s">
        <v>14</v>
      </c>
      <c r="B38" s="82"/>
      <c r="C38" s="82"/>
      <c r="D38" s="82"/>
      <c r="E38" s="82"/>
      <c r="F38" s="82"/>
      <c r="G38" s="82"/>
      <c r="H38" s="82"/>
      <c r="I38" s="82"/>
      <c r="J38" s="82"/>
      <c r="K38" s="82"/>
      <c r="L38" s="83"/>
      <c r="M38" s="31">
        <v>0</v>
      </c>
    </row>
    <row r="39" spans="1:14" s="3" customFormat="1" ht="15.6" customHeight="1" x14ac:dyDescent="0.25">
      <c r="A39" s="81" t="s">
        <v>15</v>
      </c>
      <c r="B39" s="82"/>
      <c r="C39" s="82"/>
      <c r="D39" s="82"/>
      <c r="E39" s="82"/>
      <c r="F39" s="82"/>
      <c r="G39" s="82"/>
      <c r="H39" s="82"/>
      <c r="I39" s="82"/>
      <c r="J39" s="82"/>
      <c r="K39" s="82"/>
      <c r="L39" s="83"/>
      <c r="M39" s="31">
        <v>0</v>
      </c>
      <c r="N39" s="12" t="e">
        <f>#REF!</f>
        <v>#REF!</v>
      </c>
    </row>
    <row r="40" spans="1:14" ht="15" x14ac:dyDescent="0.2">
      <c r="A40" s="69" t="s">
        <v>16</v>
      </c>
      <c r="B40" s="70"/>
      <c r="C40" s="70"/>
      <c r="D40" s="70"/>
      <c r="E40" s="70"/>
      <c r="F40" s="70"/>
      <c r="G40" s="70"/>
      <c r="H40" s="70"/>
      <c r="I40" s="70"/>
      <c r="J40" s="70"/>
      <c r="K40" s="70"/>
      <c r="L40" s="71"/>
      <c r="M40" s="31">
        <v>36398</v>
      </c>
    </row>
    <row r="41" spans="1:14" ht="15" x14ac:dyDescent="0.2">
      <c r="A41" s="69" t="s">
        <v>17</v>
      </c>
      <c r="B41" s="70"/>
      <c r="C41" s="70"/>
      <c r="D41" s="70"/>
      <c r="E41" s="70"/>
      <c r="F41" s="70"/>
      <c r="G41" s="70"/>
      <c r="H41" s="70"/>
      <c r="I41" s="70"/>
      <c r="J41" s="70"/>
      <c r="K41" s="70"/>
      <c r="L41" s="71"/>
      <c r="M41" s="32">
        <v>0</v>
      </c>
    </row>
    <row r="42" spans="1:14" ht="15" x14ac:dyDescent="0.2">
      <c r="A42" s="78" t="s">
        <v>18</v>
      </c>
      <c r="B42" s="79"/>
      <c r="C42" s="79"/>
      <c r="D42" s="79"/>
      <c r="E42" s="79"/>
      <c r="F42" s="79"/>
      <c r="G42" s="79"/>
      <c r="H42" s="79"/>
      <c r="I42" s="79"/>
      <c r="J42" s="79"/>
      <c r="K42" s="79"/>
      <c r="L42" s="80"/>
      <c r="M42" s="32">
        <v>0</v>
      </c>
    </row>
    <row r="43" spans="1:14" ht="15" x14ac:dyDescent="0.2">
      <c r="A43" s="78" t="s">
        <v>19</v>
      </c>
      <c r="B43" s="79"/>
      <c r="C43" s="79"/>
      <c r="D43" s="79"/>
      <c r="E43" s="79"/>
      <c r="F43" s="79"/>
      <c r="G43" s="79"/>
      <c r="H43" s="79"/>
      <c r="I43" s="79"/>
      <c r="J43" s="79"/>
      <c r="K43" s="79"/>
      <c r="L43" s="80"/>
      <c r="M43" s="32">
        <f>M39+M40+M41</f>
        <v>36398</v>
      </c>
    </row>
    <row r="44" spans="1:14" ht="15" x14ac:dyDescent="0.2">
      <c r="A44" s="69" t="s">
        <v>20</v>
      </c>
      <c r="B44" s="70"/>
      <c r="C44" s="70"/>
      <c r="D44" s="70"/>
      <c r="E44" s="70"/>
      <c r="F44" s="70"/>
      <c r="G44" s="70"/>
      <c r="H44" s="70"/>
      <c r="I44" s="70"/>
      <c r="J44" s="70"/>
      <c r="K44" s="70"/>
      <c r="L44" s="71"/>
      <c r="M44" s="32">
        <f>SUM(J12:J34)-134</f>
        <v>21051.090000000004</v>
      </c>
    </row>
    <row r="45" spans="1:14" ht="15" x14ac:dyDescent="0.2">
      <c r="A45" s="69" t="s">
        <v>21</v>
      </c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1"/>
      <c r="M45" s="32">
        <v>0</v>
      </c>
    </row>
    <row r="46" spans="1:14" ht="15" x14ac:dyDescent="0.2">
      <c r="A46" s="75" t="s">
        <v>22</v>
      </c>
      <c r="B46" s="76"/>
      <c r="C46" s="76"/>
      <c r="D46" s="76"/>
      <c r="E46" s="76"/>
      <c r="F46" s="76"/>
      <c r="G46" s="76"/>
      <c r="H46" s="76"/>
      <c r="I46" s="76"/>
      <c r="J46" s="76"/>
      <c r="K46" s="76"/>
      <c r="L46" s="77"/>
      <c r="M46" s="32">
        <f>SUM(L11:L36)</f>
        <v>1460.08</v>
      </c>
    </row>
    <row r="47" spans="1:14" ht="15" x14ac:dyDescent="0.2">
      <c r="A47" s="69" t="s">
        <v>23</v>
      </c>
      <c r="B47" s="70"/>
      <c r="C47" s="70"/>
      <c r="D47" s="70"/>
      <c r="E47" s="70"/>
      <c r="F47" s="70"/>
      <c r="G47" s="70"/>
      <c r="H47" s="70"/>
      <c r="I47" s="70"/>
      <c r="J47" s="70"/>
      <c r="K47" s="70"/>
      <c r="L47" s="71"/>
      <c r="M47" s="32">
        <f>M44+M45-M46</f>
        <v>19591.010000000002</v>
      </c>
      <c r="N47" s="1" t="s">
        <v>35</v>
      </c>
    </row>
    <row r="48" spans="1:14" ht="15" x14ac:dyDescent="0.2">
      <c r="A48" s="78" t="s">
        <v>24</v>
      </c>
      <c r="B48" s="79"/>
      <c r="C48" s="79"/>
      <c r="D48" s="79"/>
      <c r="E48" s="79"/>
      <c r="F48" s="79"/>
      <c r="G48" s="79"/>
      <c r="H48" s="79"/>
      <c r="I48" s="79"/>
      <c r="J48" s="79"/>
      <c r="K48" s="79"/>
      <c r="L48" s="80"/>
      <c r="M48" s="32">
        <v>0</v>
      </c>
      <c r="N48" s="1" t="s">
        <v>34</v>
      </c>
    </row>
    <row r="49" spans="1:16" ht="15" x14ac:dyDescent="0.2">
      <c r="A49" s="78" t="s">
        <v>25</v>
      </c>
      <c r="B49" s="79"/>
      <c r="C49" s="79"/>
      <c r="D49" s="79"/>
      <c r="E49" s="79"/>
      <c r="F49" s="79"/>
      <c r="G49" s="79"/>
      <c r="H49" s="79"/>
      <c r="I49" s="79"/>
      <c r="J49" s="79"/>
      <c r="K49" s="79"/>
      <c r="L49" s="80"/>
      <c r="M49" s="32">
        <f>M43-M47</f>
        <v>16806.989999999998</v>
      </c>
    </row>
    <row r="50" spans="1:16" ht="15" x14ac:dyDescent="0.2">
      <c r="A50" s="58"/>
      <c r="B50" s="59"/>
      <c r="C50" s="59"/>
      <c r="D50" s="59"/>
      <c r="E50" s="59"/>
      <c r="F50" s="59"/>
      <c r="G50" s="59"/>
      <c r="H50" s="59"/>
      <c r="I50" s="59"/>
      <c r="J50" s="59"/>
      <c r="K50" s="59"/>
      <c r="L50" s="60"/>
      <c r="M50" s="32"/>
    </row>
    <row r="51" spans="1:16" ht="15" x14ac:dyDescent="0.2">
      <c r="A51" s="69" t="s">
        <v>26</v>
      </c>
      <c r="B51" s="70"/>
      <c r="C51" s="70"/>
      <c r="D51" s="70"/>
      <c r="E51" s="70"/>
      <c r="F51" s="70"/>
      <c r="G51" s="70"/>
      <c r="H51" s="70"/>
      <c r="I51" s="70"/>
      <c r="J51" s="70"/>
      <c r="K51" s="70"/>
      <c r="L51" s="71"/>
      <c r="M51" s="32">
        <v>0</v>
      </c>
    </row>
    <row r="52" spans="1:16" ht="15" x14ac:dyDescent="0.2">
      <c r="A52" s="69" t="s">
        <v>27</v>
      </c>
      <c r="B52" s="70"/>
      <c r="C52" s="70"/>
      <c r="D52" s="70"/>
      <c r="E52" s="70"/>
      <c r="F52" s="70"/>
      <c r="G52" s="70"/>
      <c r="H52" s="70"/>
      <c r="I52" s="70"/>
      <c r="J52" s="70"/>
      <c r="K52" s="70"/>
      <c r="L52" s="71"/>
      <c r="M52" s="32">
        <v>134</v>
      </c>
    </row>
    <row r="53" spans="1:16" ht="15" x14ac:dyDescent="0.2">
      <c r="A53" s="69" t="s">
        <v>28</v>
      </c>
      <c r="B53" s="70"/>
      <c r="C53" s="70"/>
      <c r="D53" s="70"/>
      <c r="E53" s="70"/>
      <c r="F53" s="70"/>
      <c r="G53" s="70"/>
      <c r="H53" s="70"/>
      <c r="I53" s="70"/>
      <c r="J53" s="70"/>
      <c r="K53" s="70"/>
      <c r="L53" s="71"/>
      <c r="M53" s="32">
        <v>134</v>
      </c>
    </row>
    <row r="54" spans="1:16" ht="15" x14ac:dyDescent="0.2">
      <c r="A54" s="69" t="s">
        <v>30</v>
      </c>
      <c r="B54" s="70"/>
      <c r="C54" s="70"/>
      <c r="D54" s="70"/>
      <c r="E54" s="70"/>
      <c r="F54" s="70"/>
      <c r="G54" s="70"/>
      <c r="H54" s="70"/>
      <c r="I54" s="70"/>
      <c r="J54" s="70"/>
      <c r="K54" s="70"/>
      <c r="L54" s="71"/>
      <c r="M54" s="32">
        <v>134</v>
      </c>
    </row>
    <row r="55" spans="1:16" ht="15" x14ac:dyDescent="0.2">
      <c r="A55" s="69" t="s">
        <v>29</v>
      </c>
      <c r="B55" s="70"/>
      <c r="C55" s="70"/>
      <c r="D55" s="70"/>
      <c r="E55" s="70"/>
      <c r="F55" s="70"/>
      <c r="G55" s="70"/>
      <c r="H55" s="70"/>
      <c r="I55" s="70"/>
      <c r="J55" s="70"/>
      <c r="K55" s="70"/>
      <c r="L55" s="71"/>
      <c r="M55" s="32">
        <f>M53-M54</f>
        <v>0</v>
      </c>
    </row>
    <row r="56" spans="1:16" ht="15" x14ac:dyDescent="0.2">
      <c r="A56" s="61"/>
      <c r="B56" s="62"/>
      <c r="C56" s="62"/>
      <c r="D56" s="62"/>
      <c r="E56" s="62"/>
      <c r="F56" s="62"/>
      <c r="G56" s="62"/>
      <c r="H56" s="62"/>
      <c r="I56" s="62"/>
      <c r="J56" s="62"/>
      <c r="K56" s="62"/>
      <c r="L56" s="62"/>
      <c r="M56" s="32"/>
    </row>
    <row r="57" spans="1:16" ht="15" x14ac:dyDescent="0.2">
      <c r="A57" s="69" t="s">
        <v>32</v>
      </c>
      <c r="B57" s="70"/>
      <c r="C57" s="70"/>
      <c r="D57" s="70"/>
      <c r="E57" s="70"/>
      <c r="F57" s="70"/>
      <c r="G57" s="70"/>
      <c r="H57" s="70"/>
      <c r="I57" s="70"/>
      <c r="J57" s="70"/>
      <c r="K57" s="70"/>
      <c r="L57" s="71"/>
      <c r="M57" s="32">
        <f>M49-M55</f>
        <v>16806.989999999998</v>
      </c>
    </row>
    <row r="58" spans="1:16" ht="17.25" customHeight="1" x14ac:dyDescent="0.2">
      <c r="A58" s="69" t="s">
        <v>31</v>
      </c>
      <c r="B58" s="70"/>
      <c r="C58" s="70"/>
      <c r="D58" s="70"/>
      <c r="E58" s="70"/>
      <c r="F58" s="70"/>
      <c r="G58" s="70"/>
      <c r="H58" s="70"/>
      <c r="I58" s="70"/>
      <c r="J58" s="70"/>
      <c r="K58" s="70"/>
      <c r="L58" s="71"/>
      <c r="M58" s="32">
        <v>0</v>
      </c>
      <c r="O58" s="1" t="s">
        <v>44</v>
      </c>
    </row>
    <row r="59" spans="1:16" ht="19.5" customHeight="1" x14ac:dyDescent="0.2">
      <c r="A59" s="69" t="s">
        <v>33</v>
      </c>
      <c r="B59" s="70"/>
      <c r="C59" s="70"/>
      <c r="D59" s="70"/>
      <c r="E59" s="70"/>
      <c r="F59" s="70"/>
      <c r="G59" s="70"/>
      <c r="H59" s="70"/>
      <c r="I59" s="70"/>
      <c r="J59" s="70"/>
      <c r="K59" s="70"/>
      <c r="L59" s="71"/>
      <c r="M59" s="32">
        <v>0</v>
      </c>
      <c r="P59" s="1" t="s">
        <v>44</v>
      </c>
    </row>
    <row r="60" spans="1:16" ht="15.75" customHeight="1" x14ac:dyDescent="0.2">
      <c r="A60" s="5"/>
      <c r="B60" s="5"/>
      <c r="C60" s="5"/>
      <c r="D60" s="11"/>
      <c r="E60" s="7"/>
      <c r="F60" s="6"/>
      <c r="G60" s="5"/>
      <c r="H60" s="5"/>
      <c r="I60" s="5"/>
      <c r="J60" s="5"/>
      <c r="K60" s="5"/>
      <c r="L60" s="5"/>
      <c r="M60" s="13"/>
    </row>
    <row r="61" spans="1:16" ht="15.75" customHeight="1" x14ac:dyDescent="0.2">
      <c r="A61" s="5"/>
      <c r="B61" s="5"/>
      <c r="C61" s="5"/>
      <c r="D61" s="11"/>
      <c r="E61" s="7"/>
      <c r="F61" s="6"/>
      <c r="G61" s="5"/>
      <c r="H61" s="5"/>
      <c r="I61" s="5"/>
      <c r="J61" s="5"/>
      <c r="K61" s="5"/>
      <c r="L61" s="5"/>
      <c r="M61" s="13"/>
    </row>
    <row r="62" spans="1:16" ht="15.75" customHeight="1" x14ac:dyDescent="0.2">
      <c r="A62" s="5"/>
      <c r="B62" s="5"/>
      <c r="C62" s="5"/>
      <c r="D62" s="11"/>
      <c r="E62" s="7"/>
      <c r="F62" s="6"/>
    </row>
    <row r="63" spans="1:16" ht="15.75" customHeight="1" x14ac:dyDescent="0.2">
      <c r="A63" s="5"/>
      <c r="B63" s="5"/>
      <c r="C63" s="5"/>
      <c r="D63" s="11"/>
      <c r="E63" s="7"/>
      <c r="F63" s="6"/>
    </row>
    <row r="64" spans="1:16" ht="15.75" customHeight="1" x14ac:dyDescent="0.2">
      <c r="A64" s="5"/>
      <c r="B64" s="5"/>
      <c r="C64" s="5"/>
      <c r="D64" s="11"/>
      <c r="E64" s="7"/>
      <c r="F64" s="6"/>
    </row>
    <row r="65" spans="1:6" ht="15.75" customHeight="1" x14ac:dyDescent="0.2">
      <c r="A65" s="5"/>
      <c r="B65" s="5"/>
      <c r="C65" s="5"/>
      <c r="D65" s="11"/>
      <c r="E65" s="7"/>
      <c r="F65" s="6"/>
    </row>
    <row r="66" spans="1:6" ht="15.75" customHeight="1" x14ac:dyDescent="0.2">
      <c r="A66" s="5"/>
      <c r="B66" s="5"/>
      <c r="C66" s="5"/>
      <c r="D66" s="11"/>
      <c r="E66" s="7"/>
      <c r="F66" s="6"/>
    </row>
    <row r="67" spans="1:6" ht="15.75" customHeight="1" x14ac:dyDescent="0.2">
      <c r="A67" s="5"/>
      <c r="B67" s="5"/>
      <c r="C67" s="5"/>
      <c r="D67" s="11"/>
      <c r="E67" s="7"/>
      <c r="F67" s="6"/>
    </row>
    <row r="68" spans="1:6" ht="15.75" customHeight="1" x14ac:dyDescent="0.2">
      <c r="A68" s="5"/>
      <c r="B68" s="5"/>
      <c r="C68" s="5"/>
      <c r="D68" s="11"/>
      <c r="E68" s="7"/>
      <c r="F68" s="6"/>
    </row>
    <row r="69" spans="1:6" ht="15.75" customHeight="1" x14ac:dyDescent="0.2">
      <c r="A69" s="5"/>
      <c r="B69" s="5"/>
      <c r="C69" s="5"/>
      <c r="D69" s="11"/>
      <c r="E69" s="7"/>
      <c r="F69" s="6"/>
    </row>
  </sheetData>
  <mergeCells count="56">
    <mergeCell ref="A57:L57"/>
    <mergeCell ref="A59:L59"/>
    <mergeCell ref="A51:L51"/>
    <mergeCell ref="A52:L52"/>
    <mergeCell ref="B11:C11"/>
    <mergeCell ref="A44:L44"/>
    <mergeCell ref="A45:L45"/>
    <mergeCell ref="A46:L46"/>
    <mergeCell ref="A53:L53"/>
    <mergeCell ref="B14:C14"/>
    <mergeCell ref="B36:C36"/>
    <mergeCell ref="A43:L43"/>
    <mergeCell ref="A38:L38"/>
    <mergeCell ref="A42:L42"/>
    <mergeCell ref="A41:L41"/>
    <mergeCell ref="A40:L40"/>
    <mergeCell ref="A39:L39"/>
    <mergeCell ref="B29:C29"/>
    <mergeCell ref="B31:C31"/>
    <mergeCell ref="B32:C32"/>
    <mergeCell ref="A58:L58"/>
    <mergeCell ref="B16:C16"/>
    <mergeCell ref="B20:C20"/>
    <mergeCell ref="B24:C24"/>
    <mergeCell ref="B26:C26"/>
    <mergeCell ref="B28:C28"/>
    <mergeCell ref="A37:M37"/>
    <mergeCell ref="B23:C23"/>
    <mergeCell ref="B18:C18"/>
    <mergeCell ref="B22:C22"/>
    <mergeCell ref="B25:C25"/>
    <mergeCell ref="B27:C27"/>
    <mergeCell ref="B30:C30"/>
    <mergeCell ref="B33:C33"/>
    <mergeCell ref="B35:C35"/>
    <mergeCell ref="A54:L54"/>
    <mergeCell ref="D1:M1"/>
    <mergeCell ref="A1:B1"/>
    <mergeCell ref="B10:C10"/>
    <mergeCell ref="A6:M6"/>
    <mergeCell ref="A2:M2"/>
    <mergeCell ref="A8:M8"/>
    <mergeCell ref="A7:M7"/>
    <mergeCell ref="A3:M3"/>
    <mergeCell ref="A4:M4"/>
    <mergeCell ref="A5:M5"/>
    <mergeCell ref="A9:M9"/>
    <mergeCell ref="B12:C12"/>
    <mergeCell ref="B13:C13"/>
    <mergeCell ref="A50:L50"/>
    <mergeCell ref="A56:L56"/>
    <mergeCell ref="B34:C34"/>
    <mergeCell ref="A55:L55"/>
    <mergeCell ref="A47:L47"/>
    <mergeCell ref="A48:L48"/>
    <mergeCell ref="A49:L49"/>
  </mergeCells>
  <pageMargins left="0.25" right="0.25" top="0.35788690476190477" bottom="0.24985119047619048" header="0.3" footer="0.3"/>
  <pageSetup paperSize="9" scale="67" fitToHeight="0" orientation="landscape" r:id="rId1"/>
  <headerFooter>
    <firstHeader>&amp;L&amp;G&amp;C&amp;"Arial,Negrito"&amp;12LAR FELIZTERMO DE COLABORAÇÃO 008/2017SERV. ACOLHIMENTO INSTITUCIONAL NA MODALIDADE CASA LAR</firstHeader>
  </headerFooter>
  <rowBreaks count="2" manualBreakCount="2">
    <brk id="19" max="12" man="1"/>
    <brk id="31" max="12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Municipal</vt:lpstr>
      <vt:lpstr>Municipal!Area_de_impressao</vt:lpstr>
      <vt:lpstr>Municipal!Titulos_de_impressao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Monique Schivel</dc:creator>
  <cp:keywords/>
  <dc:description/>
  <cp:lastModifiedBy>Eliaquim Inácio Lima de Jesus</cp:lastModifiedBy>
  <cp:revision/>
  <cp:lastPrinted>2025-02-07T18:39:26Z</cp:lastPrinted>
  <dcterms:created xsi:type="dcterms:W3CDTF">2018-02-15T19:09:34Z</dcterms:created>
  <dcterms:modified xsi:type="dcterms:W3CDTF">2025-03-07T14:38:49Z</dcterms:modified>
  <cp:category/>
  <cp:contentStatus/>
</cp:coreProperties>
</file>